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640" activeTab="2"/>
  </bookViews>
  <sheets>
    <sheet name="Rozpočet" sheetId="1" r:id="rId1"/>
    <sheet name="ciselniky" sheetId="2" r:id="rId2"/>
    <sheet name="Hárok1" sheetId="3" r:id="rId3"/>
  </sheets>
  <definedNames>
    <definedName name="_xlnm._FilterDatabase" localSheetId="0" hidden="1">'Rozpočet'!$A$1:$J$17</definedName>
    <definedName name="_xlnm.Print_Area" localSheetId="0">'Rozpočet'!$C$1:$J$38</definedName>
    <definedName name="podpolozka">'ciselniky'!$A$2:$A$7</definedName>
    <definedName name="Z_012E5B32_3BDF_4419_AA29_1F5FB27FA287_.wvu.FilterData" localSheetId="0" hidden="1">'Rozpočet'!$A$1:$J$17</definedName>
    <definedName name="Z_0633AB48_3105_490E_9329_45B8C946C19A_.wvu.FilterData" localSheetId="0" hidden="1">'Rozpočet'!$A$1:$J$17</definedName>
    <definedName name="Z_06DE85C7_457F_4F7D_9DB5_68140A4852C1_.wvu.FilterData" localSheetId="0" hidden="1">'Rozpočet'!$A$1:$J$17</definedName>
    <definedName name="Z_33C026E8_BCAA_4593_B83F_70658C12E8A7_.wvu.FilterData" localSheetId="0" hidden="1">'Rozpočet'!$A$1:$J$17</definedName>
    <definedName name="Z_7A27726F_53F7_496C_BDC1_69EFB1525128_.wvu.FilterData" localSheetId="0" hidden="1">'Rozpočet'!$A$1:$J$17</definedName>
    <definedName name="Z_7A27726F_53F7_496C_BDC1_69EFB1525128_.wvu.PrintArea" localSheetId="0" hidden="1">'Rozpočet'!$C$1:$J$38</definedName>
    <definedName name="Z_90F4749B_ACE2_44E4_81C2_538641F0C0F9_.wvu.FilterData" localSheetId="0" hidden="1">'Rozpočet'!$A$1:$J$17</definedName>
    <definedName name="Z_99D679E8_4DB5_44E7_9AE3_7565BE5B3F61_.wvu.FilterData" localSheetId="0" hidden="1">'Rozpočet'!$A$1:$J$17</definedName>
    <definedName name="Z_99D679E8_4DB5_44E7_9AE3_7565BE5B3F61_.wvu.PrintArea" localSheetId="0" hidden="1">'Rozpočet'!$C$1:$J$38</definedName>
    <definedName name="Z_D4569A25_D236_4CB9_9F48_CC7FBB0B4EC5_.wvu.FilterData" localSheetId="0" hidden="1">'Rozpočet'!$A$1:$J$17</definedName>
    <definedName name="Z_D4AF3558_134F_45F6_88EF_D77B30EA4A00_.wvu.FilterData" localSheetId="0" hidden="1">'Rozpočet'!$A$1:$J$17</definedName>
    <definedName name="Z_E7E7C4C0_59B3_4D99_A203_A9C0F0DA94AC_.wvu.FilterData" localSheetId="0" hidden="1">'Rozpočet'!$A$1:$J$17</definedName>
    <definedName name="Z_F9A58CB0_08FD_4033_B70A_07A2ADE82936_.wvu.FilterData" localSheetId="2" hidden="1">'Hárok1'!$A$1:$J$22</definedName>
    <definedName name="Z_F9A58CB0_08FD_4033_B70A_07A2ADE82936_.wvu.FilterData" localSheetId="0" hidden="1">'Rozpočet'!$A$1:$J$17</definedName>
    <definedName name="Z_F9A58CB0_08FD_4033_B70A_07A2ADE82936_.wvu.PrintArea" localSheetId="0" hidden="1">'Rozpočet'!$C$1:$J$38</definedName>
    <definedName name="Z_FA17AEF8_5AF0_4B47_9D6C_2AAD19CE4125_.wvu.FilterData" localSheetId="0" hidden="1">'Rozpočet'!$A$1:$J$17</definedName>
    <definedName name="Z_FA17AEF8_5AF0_4B47_9D6C_2AAD19CE4125_.wvu.PrintArea" localSheetId="0" hidden="1">'Rozpočet'!$C$1:$J$38</definedName>
    <definedName name="Z_FFB360EF_3041_42D1_99F6_7BA3DC04A92D_.wvu.FilterData" localSheetId="0" hidden="1">'Rozpočet'!$A$1:$J$17</definedName>
  </definedNames>
  <calcPr fullCalcOnLoad="1"/>
</workbook>
</file>

<file path=xl/sharedStrings.xml><?xml version="1.0" encoding="utf-8"?>
<sst xmlns="http://schemas.openxmlformats.org/spreadsheetml/2006/main" count="264" uniqueCount="86">
  <si>
    <t>Názov aktivity</t>
  </si>
  <si>
    <t>MJ</t>
  </si>
  <si>
    <t>Počet jednotiek</t>
  </si>
  <si>
    <t>Celkom</t>
  </si>
  <si>
    <t>P.č.</t>
  </si>
  <si>
    <t>podpoložka</t>
  </si>
  <si>
    <t>Skupina  výdavkov
podpoložka</t>
  </si>
  <si>
    <t>Názov výdavku</t>
  </si>
  <si>
    <t>711003 Nákup softvéru</t>
  </si>
  <si>
    <t>717002 Rekonštrukcia a modernizácia stavieb</t>
  </si>
  <si>
    <t>Účtovná skupina</t>
  </si>
  <si>
    <t>v Eur</t>
  </si>
  <si>
    <t>neoprávnené výdavky</t>
  </si>
  <si>
    <t>Jednotková cena</t>
  </si>
  <si>
    <t>Oprávnený výdavok</t>
  </si>
  <si>
    <t>Neoprávnený výdavok</t>
  </si>
  <si>
    <t>01</t>
  </si>
  <si>
    <t>02</t>
  </si>
  <si>
    <t>637004 Všeobecné služby - dodávateľským spôsobom</t>
  </si>
  <si>
    <t>637027 Odmeny zamestnancov mimo pracovného pomeru - na základe dohody o vykonaní práce</t>
  </si>
  <si>
    <t>637005 Špeciálne služby - dodávateľským spôsobom</t>
  </si>
  <si>
    <t>Rekonštrukcia verejného osvetlenia</t>
  </si>
  <si>
    <t>Demontáž pouličného svietidla do výšky 8m, likvidácia, vrátane prenájmu plošiny</t>
  </si>
  <si>
    <t>ks</t>
  </si>
  <si>
    <t>Demontáž 1-ramenného výložníka v pracovnej výške do 10m, vrátane prenájmu plošiny</t>
  </si>
  <si>
    <t>Montáž 1-ramenného výložníka do výšky 8m, vrátane prenájmu plošiny</t>
  </si>
  <si>
    <t>Demontáž pouličného svietidla do výšky 6m, likvidácia, vrátane prenájmu plošiny</t>
  </si>
  <si>
    <t>Oceľový 1-ramenný výložník na betónový stožiar dĺžky 0,5m, vrátane montážneho materiálu</t>
  </si>
  <si>
    <t>Oceľový 1-ramenný výložník na betónový stožiar dĺžky 1m, vrátane montážneho materiálu</t>
  </si>
  <si>
    <t>Montáž pouličného svietidla do výšky 6m, vrátane prenájmu plošiny</t>
  </si>
  <si>
    <t>Montáž pouličného svietidla do výšky 10m, vrátane prenájmu plošiny</t>
  </si>
  <si>
    <t>LED svietidlo typ L3 podľa špecifikácie zariadení, vrátane pripojovacieho a montážneho materiálu.</t>
  </si>
  <si>
    <t>LED svietidlo typ L4 podľa špecifikácie zariadení, vrátane pripojovacieho a montážneho materiálu.</t>
  </si>
  <si>
    <t>Východisková revízia stožiara s jedným svietidlom</t>
  </si>
  <si>
    <t>Demontáž pouličného svietidla a výložníka nad vedením NN, likvidácia, vrátane prenájmu plošiny</t>
  </si>
  <si>
    <t>Uchytávací hák pre svorky vzdušného vedenia</t>
  </si>
  <si>
    <t>Nosná svorka vzdušného vedenia</t>
  </si>
  <si>
    <t>Kotevná svorka vzdušného vedenia</t>
  </si>
  <si>
    <t>Montáž nosnej alebo kotevnej svorky</t>
  </si>
  <si>
    <t>Prepichovacia svorka odbočná (pre odbočku vzdušného vedenia)</t>
  </si>
  <si>
    <t>Montáž prepichovacej svorky</t>
  </si>
  <si>
    <t>Kábel NFA2X 2x16</t>
  </si>
  <si>
    <t>m</t>
  </si>
  <si>
    <t>Kábel NFA2X 4x16</t>
  </si>
  <si>
    <t>Montáž vzdušného vedenia</t>
  </si>
  <si>
    <t>Demontáž starého vzdušného vedenia</t>
  </si>
  <si>
    <t>Demontáž starej RVO vrátane odpojenia</t>
  </si>
  <si>
    <t>Výkop v zeleni do hĺbky 70 cm, zatrávnenie, odvoz výkopku na skládku, pokládka kábla, fólia, piesok, pokládka guľatiny</t>
  </si>
  <si>
    <t>Kábel silový s plastovou izoláciou NAYY-J 4x25</t>
  </si>
  <si>
    <t>Oceľová chránička priemer 63mm, dlžka 3m, zinkovaná</t>
  </si>
  <si>
    <t>Montáž oceľovej chráničky priemeru 63mm, zatiahnutie káblov do chráničky</t>
  </si>
  <si>
    <t>IPS skrinka</t>
  </si>
  <si>
    <t>Montáž IPS skrinky vrátane podružného prípojného materiálu</t>
  </si>
  <si>
    <t>Revízia rozvádzača</t>
  </si>
  <si>
    <t>mer.</t>
  </si>
  <si>
    <t>Montáž RVO, základ z betónu, osadenie rozvádzača volne stojaceho, zapojenie vodičov, uzemnenie</t>
  </si>
  <si>
    <t>Nerezová páska do 60cm vrátane 2x spony</t>
  </si>
  <si>
    <t>Rozvádzač RVO s komunikačnou jednotkou 3G (GSM) pre spínanie a monitorovanie stavu VO. Hl. istič 1x40A, 1 vývod, zemnenie</t>
  </si>
  <si>
    <t>Svetelnotechnická štúdia</t>
  </si>
  <si>
    <t>Svetelnotechnické meranie</t>
  </si>
  <si>
    <t>Vypracovanie svetelnotechnickej štúdie</t>
  </si>
  <si>
    <t>Výkon svetelnotechnického merania vlastností sútavy osvetlenia po rekonštrukcii</t>
  </si>
  <si>
    <t>Intenzita pomoci</t>
  </si>
  <si>
    <t>Intenzita pomoci (v %)</t>
  </si>
  <si>
    <t>NFP</t>
  </si>
  <si>
    <t>Obnova, rekonštrukcia a modernizácia verejného osvetlenia</t>
  </si>
  <si>
    <t>MONTÁŽ SVIETIDIEL, NASTAVENIE</t>
  </si>
  <si>
    <t>DEMONTÁŽ POULIČNÉHO SVIETIDLA DO VÝŠKY 10m, LIKVIDÁCIA</t>
  </si>
  <si>
    <t>MONTÁŽ KABEL 750V CYKY-CYKYM  3x1,5  PEVNE ULOŽENIE</t>
  </si>
  <si>
    <t>MONTÁŽ VÝLOŽNÍKA (NADSTAVCA) JEDNORAMENNÉHO NA  STOŽIARI</t>
  </si>
  <si>
    <t>UKONČENIE VODIČOV V STOŽIAROVÝCH SVORKOVNICIACH, SVORKOVNICIACH SVIETIDIEL VČ. ZAPOJENIA DO 2.5 mm2</t>
  </si>
  <si>
    <t>MONTÁŽ PLOŠINA+1 PRACOVNÍK (NÁJOM AUTA)</t>
  </si>
  <si>
    <t>hod</t>
  </si>
  <si>
    <t>DEMONTÁŽ PLOŠINA+1 PRACOVNÍK</t>
  </si>
  <si>
    <t xml:space="preserve">ODPOJENIE VODIČA   </t>
  </si>
  <si>
    <t>DEMONTÁŽ KABEL 750V CYKY-CYKYM  3x1,5  PEVNE ULOŽENIE</t>
  </si>
  <si>
    <t xml:space="preserve">UKONČENIE CELOPLASTOVÝCH KÁBLOV ZMRAŠŤ. ZÁKLOPKOU ALEBO PÁSKOU  DO 3x2,5   </t>
  </si>
  <si>
    <t>ODVOZ A LIKVIDÁCIA VZNIKNUTÉHO ODPADU NA SKLÁDKU</t>
  </si>
  <si>
    <t>SPRACOVANIE REVÍZNEJ SPRÁVY</t>
  </si>
  <si>
    <t>L1 - LED SVIETIDLO , CLO , 4000K, optika L4, Ra 70, 5800lm , 55,10W, elektronicky stmievateľný predradník, IP66</t>
  </si>
  <si>
    <t>L2 - LED SVIETIDLO , CLO , 4000K, optika L4, Ra 70, 5000lm , 46,60W, elektronicky stmievateľný predradník, IP66</t>
  </si>
  <si>
    <t>L3 - LED SVIETIDLO , CLO , 4000K, optika L4, Ra 70, 3000lm , 27,3W , elektronicky stmievateľný predradník, IP66</t>
  </si>
  <si>
    <t>Kábel silový celoplastový 750V CYKY  3x1,5</t>
  </si>
  <si>
    <t>Výložnik jednoramenný (nadstavec na predĺženie stožiara) 60/60-1200</t>
  </si>
  <si>
    <t xml:space="preserve">Svetlotechnické meranie po rekonštrukcii </t>
  </si>
  <si>
    <t>set</t>
  </si>
</sst>
</file>

<file path=xl/styles.xml><?xml version="1.0" encoding="utf-8"?>
<styleSheet xmlns="http://schemas.openxmlformats.org/spreadsheetml/2006/main">
  <numFmts count="4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[$-41B]d\.\ mmmm\ yyyy"/>
    <numFmt numFmtId="189" formatCode="[$-41B]mmmm\ yy;@"/>
    <numFmt numFmtId="190" formatCode="#,##0.0000000000"/>
    <numFmt numFmtId="191" formatCode="0.000"/>
    <numFmt numFmtId="192" formatCode="#,##0.00_ ;\-#,##0.00\ "/>
    <numFmt numFmtId="193" formatCode="_-* #,##0\ _€_-;\-* #,##0\ _€_-;_-* &quot;-&quot;??\ _€_-;_-@_-"/>
    <numFmt numFmtId="194" formatCode="0.0000%"/>
    <numFmt numFmtId="195" formatCode="#,##0.000;\-#,##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6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9" fontId="6" fillId="0" borderId="0">
      <alignment/>
      <protection/>
    </xf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8" applyNumberFormat="0" applyAlignment="0" applyProtection="0"/>
    <xf numFmtId="0" fontId="40" fillId="24" borderId="8" applyNumberFormat="0" applyAlignment="0" applyProtection="0"/>
    <xf numFmtId="0" fontId="41" fillId="24" borderId="9" applyNumberFormat="0" applyAlignment="0" applyProtection="0"/>
    <xf numFmtId="0" fontId="4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4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0" fillId="32" borderId="10" xfId="0" applyFill="1" applyBorder="1" applyAlignment="1">
      <alignment wrapText="1"/>
    </xf>
    <xf numFmtId="0" fontId="0" fillId="0" borderId="0" xfId="0" applyAlignment="1" applyProtection="1">
      <alignment/>
      <protection hidden="1"/>
    </xf>
    <xf numFmtId="0" fontId="3" fillId="0" borderId="10" xfId="0" applyFont="1" applyBorder="1" applyAlignment="1" applyProtection="1">
      <alignment horizontal="left" vertical="top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49" fontId="3" fillId="0" borderId="10" xfId="0" applyNumberFormat="1" applyFont="1" applyBorder="1" applyAlignment="1" applyProtection="1">
      <alignment horizontal="center" wrapText="1"/>
      <protection hidden="1"/>
    </xf>
    <xf numFmtId="0" fontId="3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4" fontId="0" fillId="0" borderId="10" xfId="0" applyNumberFormat="1" applyFont="1" applyBorder="1" applyAlignment="1">
      <alignment/>
    </xf>
    <xf numFmtId="0" fontId="2" fillId="32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46" applyFont="1" applyAlignment="1">
      <alignment horizontal="center"/>
      <protection/>
    </xf>
    <xf numFmtId="0" fontId="6" fillId="0" borderId="0" xfId="46">
      <alignment/>
      <protection/>
    </xf>
    <xf numFmtId="0" fontId="2" fillId="34" borderId="10" xfId="46" applyFont="1" applyFill="1" applyBorder="1" applyAlignment="1">
      <alignment vertical="center" wrapText="1"/>
      <protection/>
    </xf>
    <xf numFmtId="9" fontId="0" fillId="32" borderId="10" xfId="55" applyFont="1" applyFill="1" applyBorder="1" applyAlignment="1">
      <alignment/>
    </xf>
    <xf numFmtId="4" fontId="0" fillId="32" borderId="10" xfId="48" applyNumberFormat="1" applyFill="1" applyBorder="1">
      <alignment/>
      <protection/>
    </xf>
    <xf numFmtId="0" fontId="0" fillId="33" borderId="10" xfId="0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 shrinkToFi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justify"/>
    </xf>
    <xf numFmtId="0" fontId="0" fillId="0" borderId="0" xfId="0" applyFont="1" applyAlignment="1">
      <alignment horizontal="justify"/>
    </xf>
    <xf numFmtId="0" fontId="4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7" fillId="0" borderId="0" xfId="47" applyFill="1" applyBorder="1">
      <alignment/>
      <protection/>
    </xf>
    <xf numFmtId="4" fontId="27" fillId="0" borderId="0" xfId="47" applyNumberFormat="1" applyFill="1" applyBorder="1">
      <alignment/>
      <protection/>
    </xf>
    <xf numFmtId="0" fontId="27" fillId="0" borderId="0" xfId="47" applyFill="1" applyBorder="1" applyAlignment="1" applyProtection="1">
      <alignment/>
      <protection/>
    </xf>
    <xf numFmtId="0" fontId="27" fillId="0" borderId="0" xfId="47" applyFill="1" applyBorder="1" applyAlignment="1">
      <alignment/>
      <protection/>
    </xf>
    <xf numFmtId="0" fontId="7" fillId="0" borderId="0" xfId="47" applyFont="1" applyAlignment="1">
      <alignment horizontal="center"/>
      <protection/>
    </xf>
    <xf numFmtId="0" fontId="2" fillId="34" borderId="10" xfId="47" applyFont="1" applyFill="1" applyBorder="1" applyAlignment="1">
      <alignment vertical="center" wrapText="1"/>
      <protection/>
    </xf>
    <xf numFmtId="9" fontId="0" fillId="32" borderId="10" xfId="56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6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álna 2" xfId="46"/>
    <cellStyle name="Normálna 2 2" xfId="47"/>
    <cellStyle name="Normálna 3" xfId="48"/>
    <cellStyle name="Normálna 4" xfId="49"/>
    <cellStyle name="normálne 2" xfId="50"/>
    <cellStyle name="normální_Financna analyza" xfId="51"/>
    <cellStyle name="Percent" xfId="52"/>
    <cellStyle name="Percentá 2" xfId="53"/>
    <cellStyle name="Percentá 2 2" xfId="54"/>
    <cellStyle name="Percentá 3" xfId="55"/>
    <cellStyle name="Percentá 4" xfId="56"/>
    <cellStyle name="Followed Hyperlink" xfId="57"/>
    <cellStyle name="Poznámka" xfId="58"/>
    <cellStyle name="Prepojená bunka" xfId="59"/>
    <cellStyle name="Spolu" xfId="60"/>
    <cellStyle name="Text upozornenia" xfId="61"/>
    <cellStyle name="Titul" xfId="62"/>
    <cellStyle name="Vstup" xfId="63"/>
    <cellStyle name="Výpočet" xfId="64"/>
    <cellStyle name="Výstup" xfId="65"/>
    <cellStyle name="Vysvetľujúci text" xfId="66"/>
    <cellStyle name="Zlá" xfId="67"/>
    <cellStyle name="Zvýraznenie1" xfId="68"/>
    <cellStyle name="Zvýraznenie2" xfId="69"/>
    <cellStyle name="Zvýraznenie3" xfId="70"/>
    <cellStyle name="Zvýraznenie4" xfId="71"/>
    <cellStyle name="Zvýraznenie5" xfId="72"/>
    <cellStyle name="Zvýraznenie6" xfId="73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view="pageBreakPreview" zoomScale="110" zoomScaleNormal="130" zoomScaleSheetLayoutView="110" zoomScalePageLayoutView="0" workbookViewId="0" topLeftCell="A1">
      <pane xSplit="1" ySplit="1" topLeftCell="B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J38"/>
    </sheetView>
  </sheetViews>
  <sheetFormatPr defaultColWidth="9.140625" defaultRowHeight="12.75"/>
  <cols>
    <col min="1" max="1" width="18.28125" style="21" bestFit="1" customWidth="1"/>
    <col min="2" max="2" width="22.8515625" style="21" bestFit="1" customWidth="1"/>
    <col min="3" max="3" width="7.8515625" style="0" customWidth="1"/>
    <col min="4" max="4" width="41.57421875" style="21" bestFit="1" customWidth="1"/>
    <col min="5" max="5" width="5.140625" style="0" customWidth="1"/>
    <col min="6" max="6" width="12.57421875" style="0" customWidth="1"/>
    <col min="7" max="7" width="9.421875" style="4" bestFit="1" customWidth="1"/>
    <col min="8" max="8" width="11.421875" style="0" customWidth="1"/>
    <col min="9" max="10" width="13.00390625" style="0" customWidth="1"/>
  </cols>
  <sheetData>
    <row r="1" spans="1:10" s="1" customFormat="1" ht="25.5" customHeight="1">
      <c r="A1" s="57" t="s">
        <v>0</v>
      </c>
      <c r="B1" s="57" t="s">
        <v>6</v>
      </c>
      <c r="C1" s="55" t="s">
        <v>4</v>
      </c>
      <c r="D1" s="60" t="s">
        <v>7</v>
      </c>
      <c r="E1" s="55" t="s">
        <v>1</v>
      </c>
      <c r="F1" s="26" t="s">
        <v>13</v>
      </c>
      <c r="G1" s="27" t="s">
        <v>2</v>
      </c>
      <c r="H1" s="26" t="s">
        <v>3</v>
      </c>
      <c r="I1" s="26" t="s">
        <v>14</v>
      </c>
      <c r="J1" s="26" t="s">
        <v>15</v>
      </c>
    </row>
    <row r="2" spans="1:10" ht="12.75">
      <c r="A2" s="58"/>
      <c r="B2" s="59"/>
      <c r="C2" s="56"/>
      <c r="D2" s="61"/>
      <c r="E2" s="56"/>
      <c r="F2" s="30" t="s">
        <v>11</v>
      </c>
      <c r="G2" s="31"/>
      <c r="H2" s="30" t="s">
        <v>11</v>
      </c>
      <c r="I2" s="30" t="s">
        <v>11</v>
      </c>
      <c r="J2" s="30" t="s">
        <v>11</v>
      </c>
    </row>
    <row r="3" spans="1:10" ht="25.5">
      <c r="A3" s="20" t="s">
        <v>21</v>
      </c>
      <c r="B3" s="12" t="s">
        <v>9</v>
      </c>
      <c r="C3" s="24">
        <v>1</v>
      </c>
      <c r="D3" s="20" t="s">
        <v>26</v>
      </c>
      <c r="E3" s="19" t="s">
        <v>23</v>
      </c>
      <c r="F3" s="22">
        <v>14</v>
      </c>
      <c r="G3" s="6">
        <v>3</v>
      </c>
      <c r="H3" s="9">
        <f>F3*G3</f>
        <v>42</v>
      </c>
      <c r="I3" s="5">
        <f>H3</f>
        <v>42</v>
      </c>
      <c r="J3" s="11">
        <f>H3-I3</f>
        <v>0</v>
      </c>
    </row>
    <row r="4" spans="1:10" ht="25.5">
      <c r="A4" s="20" t="s">
        <v>21</v>
      </c>
      <c r="B4" s="12" t="s">
        <v>9</v>
      </c>
      <c r="C4" s="24">
        <v>2</v>
      </c>
      <c r="D4" s="20" t="s">
        <v>22</v>
      </c>
      <c r="E4" s="19" t="s">
        <v>23</v>
      </c>
      <c r="F4" s="22">
        <v>16</v>
      </c>
      <c r="G4" s="6">
        <v>99</v>
      </c>
      <c r="H4" s="9">
        <f>F4*G4</f>
        <v>1584</v>
      </c>
      <c r="I4" s="5">
        <f aca="true" t="shared" si="0" ref="I4:I37">H4</f>
        <v>1584</v>
      </c>
      <c r="J4" s="11">
        <f>H4-I4</f>
        <v>0</v>
      </c>
    </row>
    <row r="5" spans="1:10" ht="38.25">
      <c r="A5" s="20" t="s">
        <v>21</v>
      </c>
      <c r="B5" s="12" t="s">
        <v>9</v>
      </c>
      <c r="C5" s="24">
        <v>3</v>
      </c>
      <c r="D5" s="20" t="s">
        <v>34</v>
      </c>
      <c r="E5" s="19" t="s">
        <v>23</v>
      </c>
      <c r="F5" s="22">
        <v>150</v>
      </c>
      <c r="G5" s="6">
        <v>2</v>
      </c>
      <c r="H5" s="9">
        <f>F5*G5</f>
        <v>300</v>
      </c>
      <c r="I5" s="5">
        <f t="shared" si="0"/>
        <v>300</v>
      </c>
      <c r="J5" s="11">
        <f>H5-I5</f>
        <v>0</v>
      </c>
    </row>
    <row r="6" spans="1:10" ht="25.5">
      <c r="A6" s="20" t="s">
        <v>21</v>
      </c>
      <c r="B6" s="12" t="s">
        <v>9</v>
      </c>
      <c r="C6" s="24">
        <v>4</v>
      </c>
      <c r="D6" s="20" t="s">
        <v>24</v>
      </c>
      <c r="E6" s="19" t="s">
        <v>23</v>
      </c>
      <c r="F6" s="5">
        <v>15</v>
      </c>
      <c r="G6" s="6">
        <v>99</v>
      </c>
      <c r="H6" s="9">
        <f aca="true" t="shared" si="1" ref="H6:H37">F6*G6</f>
        <v>1485</v>
      </c>
      <c r="I6" s="5">
        <f t="shared" si="0"/>
        <v>1485</v>
      </c>
      <c r="J6" s="11">
        <f aca="true" t="shared" si="2" ref="J6:J37">H6-I6</f>
        <v>0</v>
      </c>
    </row>
    <row r="7" spans="1:10" ht="25.5">
      <c r="A7" s="20" t="s">
        <v>21</v>
      </c>
      <c r="B7" s="12" t="s">
        <v>9</v>
      </c>
      <c r="C7" s="24">
        <v>5</v>
      </c>
      <c r="D7" s="20" t="s">
        <v>25</v>
      </c>
      <c r="E7" s="19" t="s">
        <v>23</v>
      </c>
      <c r="F7" s="5">
        <v>18</v>
      </c>
      <c r="G7" s="6">
        <v>183</v>
      </c>
      <c r="H7" s="9">
        <f t="shared" si="1"/>
        <v>3294</v>
      </c>
      <c r="I7" s="5">
        <f t="shared" si="0"/>
        <v>3294</v>
      </c>
      <c r="J7" s="11">
        <f t="shared" si="2"/>
        <v>0</v>
      </c>
    </row>
    <row r="8" spans="1:10" ht="38.25">
      <c r="A8" s="20" t="s">
        <v>21</v>
      </c>
      <c r="B8" s="12" t="s">
        <v>9</v>
      </c>
      <c r="C8" s="24">
        <v>6</v>
      </c>
      <c r="D8" s="20" t="s">
        <v>27</v>
      </c>
      <c r="E8" s="19" t="s">
        <v>23</v>
      </c>
      <c r="F8" s="11">
        <v>30</v>
      </c>
      <c r="G8" s="6">
        <v>98</v>
      </c>
      <c r="H8" s="9">
        <f t="shared" si="1"/>
        <v>2940</v>
      </c>
      <c r="I8" s="5">
        <f t="shared" si="0"/>
        <v>2940</v>
      </c>
      <c r="J8" s="11">
        <f t="shared" si="2"/>
        <v>0</v>
      </c>
    </row>
    <row r="9" spans="1:10" ht="25.5">
      <c r="A9" s="20" t="s">
        <v>21</v>
      </c>
      <c r="B9" s="12" t="s">
        <v>9</v>
      </c>
      <c r="C9" s="24">
        <v>7</v>
      </c>
      <c r="D9" s="20" t="s">
        <v>28</v>
      </c>
      <c r="E9" s="19" t="s">
        <v>23</v>
      </c>
      <c r="F9" s="11">
        <v>40</v>
      </c>
      <c r="G9" s="6">
        <v>85</v>
      </c>
      <c r="H9" s="9">
        <f t="shared" si="1"/>
        <v>3400</v>
      </c>
      <c r="I9" s="5">
        <f t="shared" si="0"/>
        <v>3400</v>
      </c>
      <c r="J9" s="11">
        <f t="shared" si="2"/>
        <v>0</v>
      </c>
    </row>
    <row r="10" spans="1:10" ht="25.5">
      <c r="A10" s="20" t="s">
        <v>21</v>
      </c>
      <c r="B10" s="12" t="s">
        <v>9</v>
      </c>
      <c r="C10" s="24">
        <v>8</v>
      </c>
      <c r="D10" s="20" t="s">
        <v>29</v>
      </c>
      <c r="E10" s="19" t="s">
        <v>23</v>
      </c>
      <c r="F10" s="11">
        <v>13</v>
      </c>
      <c r="G10" s="6">
        <v>3</v>
      </c>
      <c r="H10" s="9">
        <f t="shared" si="1"/>
        <v>39</v>
      </c>
      <c r="I10" s="5">
        <f t="shared" si="0"/>
        <v>39</v>
      </c>
      <c r="J10" s="11">
        <f t="shared" si="2"/>
        <v>0</v>
      </c>
    </row>
    <row r="11" spans="1:10" ht="25.5">
      <c r="A11" s="20" t="s">
        <v>21</v>
      </c>
      <c r="B11" s="12" t="s">
        <v>9</v>
      </c>
      <c r="C11" s="24">
        <v>9</v>
      </c>
      <c r="D11" s="20" t="s">
        <v>30</v>
      </c>
      <c r="E11" s="19" t="s">
        <v>23</v>
      </c>
      <c r="F11" s="11">
        <v>14</v>
      </c>
      <c r="G11" s="6">
        <v>183</v>
      </c>
      <c r="H11" s="9">
        <f t="shared" si="1"/>
        <v>2562</v>
      </c>
      <c r="I11" s="5">
        <f t="shared" si="0"/>
        <v>2562</v>
      </c>
      <c r="J11" s="11">
        <f t="shared" si="2"/>
        <v>0</v>
      </c>
    </row>
    <row r="12" spans="1:10" ht="38.25">
      <c r="A12" s="20" t="s">
        <v>21</v>
      </c>
      <c r="B12" s="12" t="s">
        <v>9</v>
      </c>
      <c r="C12" s="24">
        <v>10</v>
      </c>
      <c r="D12" s="20" t="s">
        <v>31</v>
      </c>
      <c r="E12" s="19" t="s">
        <v>23</v>
      </c>
      <c r="F12" s="11">
        <v>450</v>
      </c>
      <c r="G12" s="6">
        <v>37</v>
      </c>
      <c r="H12" s="9">
        <f t="shared" si="1"/>
        <v>16650</v>
      </c>
      <c r="I12" s="5">
        <f t="shared" si="0"/>
        <v>16650</v>
      </c>
      <c r="J12" s="11">
        <f t="shared" si="2"/>
        <v>0</v>
      </c>
    </row>
    <row r="13" spans="1:10" ht="38.25">
      <c r="A13" s="20" t="s">
        <v>21</v>
      </c>
      <c r="B13" s="12" t="s">
        <v>9</v>
      </c>
      <c r="C13" s="24">
        <v>11</v>
      </c>
      <c r="D13" s="20" t="s">
        <v>32</v>
      </c>
      <c r="E13" s="19" t="s">
        <v>23</v>
      </c>
      <c r="F13" s="11">
        <v>470</v>
      </c>
      <c r="G13" s="6">
        <v>149</v>
      </c>
      <c r="H13" s="9">
        <f t="shared" si="1"/>
        <v>70030</v>
      </c>
      <c r="I13" s="5">
        <f t="shared" si="0"/>
        <v>70030</v>
      </c>
      <c r="J13" s="11">
        <f t="shared" si="2"/>
        <v>0</v>
      </c>
    </row>
    <row r="14" spans="1:10" ht="25.5">
      <c r="A14" s="20" t="s">
        <v>21</v>
      </c>
      <c r="B14" s="12" t="s">
        <v>9</v>
      </c>
      <c r="C14" s="24">
        <v>12</v>
      </c>
      <c r="D14" s="20" t="s">
        <v>33</v>
      </c>
      <c r="E14" s="19" t="s">
        <v>23</v>
      </c>
      <c r="F14" s="5">
        <v>5</v>
      </c>
      <c r="G14" s="6">
        <v>186</v>
      </c>
      <c r="H14" s="9">
        <f t="shared" si="1"/>
        <v>930</v>
      </c>
      <c r="I14" s="5">
        <f t="shared" si="0"/>
        <v>930</v>
      </c>
      <c r="J14" s="11">
        <f t="shared" si="2"/>
        <v>0</v>
      </c>
    </row>
    <row r="15" spans="1:10" ht="25.5">
      <c r="A15" s="20" t="s">
        <v>21</v>
      </c>
      <c r="B15" s="12" t="s">
        <v>9</v>
      </c>
      <c r="C15" s="24">
        <v>10</v>
      </c>
      <c r="D15" s="20" t="s">
        <v>56</v>
      </c>
      <c r="E15" s="19" t="s">
        <v>23</v>
      </c>
      <c r="F15" s="11">
        <v>6</v>
      </c>
      <c r="G15" s="6">
        <f>2*G16</f>
        <v>458</v>
      </c>
      <c r="H15" s="9">
        <f t="shared" si="1"/>
        <v>2748</v>
      </c>
      <c r="I15" s="5">
        <f t="shared" si="0"/>
        <v>2748</v>
      </c>
      <c r="J15" s="11">
        <f t="shared" si="2"/>
        <v>0</v>
      </c>
    </row>
    <row r="16" spans="1:10" ht="25.5">
      <c r="A16" s="20" t="s">
        <v>21</v>
      </c>
      <c r="B16" s="12" t="s">
        <v>9</v>
      </c>
      <c r="C16" s="24">
        <v>11</v>
      </c>
      <c r="D16" s="20" t="s">
        <v>35</v>
      </c>
      <c r="E16" s="19" t="s">
        <v>23</v>
      </c>
      <c r="F16" s="11">
        <v>10</v>
      </c>
      <c r="G16" s="6">
        <v>229</v>
      </c>
      <c r="H16" s="9">
        <f t="shared" si="1"/>
        <v>2290</v>
      </c>
      <c r="I16" s="5">
        <f t="shared" si="0"/>
        <v>2290</v>
      </c>
      <c r="J16" s="11">
        <f t="shared" si="2"/>
        <v>0</v>
      </c>
    </row>
    <row r="17" spans="1:10" ht="25.5">
      <c r="A17" s="20" t="s">
        <v>21</v>
      </c>
      <c r="B17" s="12" t="s">
        <v>9</v>
      </c>
      <c r="C17" s="24">
        <v>12</v>
      </c>
      <c r="D17" s="20" t="s">
        <v>36</v>
      </c>
      <c r="E17" s="19" t="s">
        <v>23</v>
      </c>
      <c r="F17" s="11">
        <v>10</v>
      </c>
      <c r="G17" s="6">
        <v>173</v>
      </c>
      <c r="H17" s="9">
        <f t="shared" si="1"/>
        <v>1730</v>
      </c>
      <c r="I17" s="5">
        <f t="shared" si="0"/>
        <v>1730</v>
      </c>
      <c r="J17" s="11">
        <f t="shared" si="2"/>
        <v>0</v>
      </c>
    </row>
    <row r="18" spans="1:10" ht="25.5">
      <c r="A18" s="20" t="s">
        <v>21</v>
      </c>
      <c r="B18" s="12" t="s">
        <v>9</v>
      </c>
      <c r="C18" s="24">
        <v>13</v>
      </c>
      <c r="D18" s="20" t="s">
        <v>37</v>
      </c>
      <c r="E18" s="19" t="s">
        <v>23</v>
      </c>
      <c r="F18" s="11">
        <v>7.5</v>
      </c>
      <c r="G18" s="6">
        <v>56</v>
      </c>
      <c r="H18" s="9">
        <f t="shared" si="1"/>
        <v>420</v>
      </c>
      <c r="I18" s="5">
        <f t="shared" si="0"/>
        <v>420</v>
      </c>
      <c r="J18" s="11">
        <f t="shared" si="2"/>
        <v>0</v>
      </c>
    </row>
    <row r="19" spans="1:10" ht="25.5">
      <c r="A19" s="20" t="s">
        <v>21</v>
      </c>
      <c r="B19" s="12" t="s">
        <v>9</v>
      </c>
      <c r="C19" s="24">
        <v>14</v>
      </c>
      <c r="D19" s="20" t="s">
        <v>38</v>
      </c>
      <c r="E19" s="19" t="s">
        <v>23</v>
      </c>
      <c r="F19" s="11">
        <v>9</v>
      </c>
      <c r="G19" s="6">
        <v>229</v>
      </c>
      <c r="H19" s="9">
        <f t="shared" si="1"/>
        <v>2061</v>
      </c>
      <c r="I19" s="5">
        <f t="shared" si="0"/>
        <v>2061</v>
      </c>
      <c r="J19" s="11">
        <f t="shared" si="2"/>
        <v>0</v>
      </c>
    </row>
    <row r="20" spans="1:10" ht="25.5">
      <c r="A20" s="20" t="s">
        <v>21</v>
      </c>
      <c r="B20" s="12" t="s">
        <v>9</v>
      </c>
      <c r="C20" s="24">
        <v>15</v>
      </c>
      <c r="D20" s="20" t="s">
        <v>39</v>
      </c>
      <c r="E20" s="19" t="s">
        <v>23</v>
      </c>
      <c r="F20" s="11">
        <v>8</v>
      </c>
      <c r="G20" s="6">
        <v>60</v>
      </c>
      <c r="H20" s="9">
        <f t="shared" si="1"/>
        <v>480</v>
      </c>
      <c r="I20" s="5">
        <f t="shared" si="0"/>
        <v>480</v>
      </c>
      <c r="J20" s="11">
        <f t="shared" si="2"/>
        <v>0</v>
      </c>
    </row>
    <row r="21" spans="1:10" ht="25.5">
      <c r="A21" s="20" t="s">
        <v>21</v>
      </c>
      <c r="B21" s="12" t="s">
        <v>9</v>
      </c>
      <c r="C21" s="24">
        <v>16</v>
      </c>
      <c r="D21" s="20" t="s">
        <v>40</v>
      </c>
      <c r="E21" s="19" t="s">
        <v>23</v>
      </c>
      <c r="F21" s="11">
        <v>2.5</v>
      </c>
      <c r="G21" s="6">
        <v>60</v>
      </c>
      <c r="H21" s="9">
        <f t="shared" si="1"/>
        <v>150</v>
      </c>
      <c r="I21" s="5">
        <f t="shared" si="0"/>
        <v>150</v>
      </c>
      <c r="J21" s="11">
        <f t="shared" si="2"/>
        <v>0</v>
      </c>
    </row>
    <row r="22" spans="1:10" ht="25.5">
      <c r="A22" s="20" t="s">
        <v>21</v>
      </c>
      <c r="B22" s="12" t="s">
        <v>9</v>
      </c>
      <c r="C22" s="24">
        <v>17</v>
      </c>
      <c r="D22" s="20" t="s">
        <v>41</v>
      </c>
      <c r="E22" s="19" t="s">
        <v>42</v>
      </c>
      <c r="F22" s="11">
        <v>0.75</v>
      </c>
      <c r="G22" s="6">
        <v>2710</v>
      </c>
      <c r="H22" s="9">
        <f t="shared" si="1"/>
        <v>2032.5</v>
      </c>
      <c r="I22" s="5">
        <f t="shared" si="0"/>
        <v>2032.5</v>
      </c>
      <c r="J22" s="11">
        <f t="shared" si="2"/>
        <v>0</v>
      </c>
    </row>
    <row r="23" spans="1:10" ht="25.5">
      <c r="A23" s="20" t="s">
        <v>21</v>
      </c>
      <c r="B23" s="12" t="s">
        <v>9</v>
      </c>
      <c r="C23" s="24"/>
      <c r="D23" s="20" t="s">
        <v>43</v>
      </c>
      <c r="E23" s="19" t="s">
        <v>42</v>
      </c>
      <c r="F23" s="11">
        <v>1.7</v>
      </c>
      <c r="G23" s="6">
        <v>5320</v>
      </c>
      <c r="H23" s="9">
        <f>F23*G23</f>
        <v>9044</v>
      </c>
      <c r="I23" s="5">
        <f t="shared" si="0"/>
        <v>9044</v>
      </c>
      <c r="J23" s="11">
        <f>H23-I23</f>
        <v>0</v>
      </c>
    </row>
    <row r="24" spans="1:10" ht="25.5">
      <c r="A24" s="20" t="s">
        <v>21</v>
      </c>
      <c r="B24" s="12" t="s">
        <v>9</v>
      </c>
      <c r="C24" s="24">
        <v>18</v>
      </c>
      <c r="D24" s="20" t="s">
        <v>44</v>
      </c>
      <c r="E24" s="19" t="s">
        <v>42</v>
      </c>
      <c r="F24" s="11">
        <v>1.1</v>
      </c>
      <c r="G24" s="6">
        <v>8030</v>
      </c>
      <c r="H24" s="9">
        <f t="shared" si="1"/>
        <v>8833</v>
      </c>
      <c r="I24" s="5">
        <f t="shared" si="0"/>
        <v>8833</v>
      </c>
      <c r="J24" s="11">
        <f t="shared" si="2"/>
        <v>0</v>
      </c>
    </row>
    <row r="25" spans="1:10" ht="25.5">
      <c r="A25" s="20" t="s">
        <v>21</v>
      </c>
      <c r="B25" s="12" t="s">
        <v>9</v>
      </c>
      <c r="C25" s="24">
        <v>19</v>
      </c>
      <c r="D25" s="20" t="s">
        <v>45</v>
      </c>
      <c r="E25" s="19" t="s">
        <v>42</v>
      </c>
      <c r="F25" s="11">
        <v>0.5</v>
      </c>
      <c r="G25" s="6">
        <v>8030</v>
      </c>
      <c r="H25" s="9">
        <f t="shared" si="1"/>
        <v>4015</v>
      </c>
      <c r="I25" s="5">
        <f t="shared" si="0"/>
        <v>4015</v>
      </c>
      <c r="J25" s="11">
        <f t="shared" si="2"/>
        <v>0</v>
      </c>
    </row>
    <row r="26" spans="1:10" ht="25.5">
      <c r="A26" s="20" t="s">
        <v>21</v>
      </c>
      <c r="B26" s="12" t="s">
        <v>9</v>
      </c>
      <c r="C26" s="24">
        <v>20</v>
      </c>
      <c r="D26" s="20" t="s">
        <v>46</v>
      </c>
      <c r="E26" s="19" t="s">
        <v>23</v>
      </c>
      <c r="F26" s="5">
        <v>70</v>
      </c>
      <c r="G26" s="6">
        <v>1</v>
      </c>
      <c r="H26" s="9">
        <f t="shared" si="1"/>
        <v>70</v>
      </c>
      <c r="I26" s="5">
        <f t="shared" si="0"/>
        <v>70</v>
      </c>
      <c r="J26" s="11">
        <f t="shared" si="2"/>
        <v>0</v>
      </c>
    </row>
    <row r="27" spans="1:10" ht="38.25">
      <c r="A27" s="20" t="s">
        <v>21</v>
      </c>
      <c r="B27" s="12" t="s">
        <v>9</v>
      </c>
      <c r="C27" s="24">
        <v>21</v>
      </c>
      <c r="D27" s="20" t="s">
        <v>47</v>
      </c>
      <c r="E27" s="19" t="s">
        <v>42</v>
      </c>
      <c r="F27" s="5">
        <v>18</v>
      </c>
      <c r="G27" s="6">
        <v>4</v>
      </c>
      <c r="H27" s="9">
        <f t="shared" si="1"/>
        <v>72</v>
      </c>
      <c r="I27" s="5">
        <f t="shared" si="0"/>
        <v>72</v>
      </c>
      <c r="J27" s="11">
        <f t="shared" si="2"/>
        <v>0</v>
      </c>
    </row>
    <row r="28" spans="1:10" ht="25.5">
      <c r="A28" s="20" t="s">
        <v>21</v>
      </c>
      <c r="B28" s="12" t="s">
        <v>9</v>
      </c>
      <c r="C28" s="24">
        <v>22</v>
      </c>
      <c r="D28" s="20" t="s">
        <v>48</v>
      </c>
      <c r="E28" s="19" t="s">
        <v>42</v>
      </c>
      <c r="F28" s="5">
        <v>4</v>
      </c>
      <c r="G28" s="6">
        <v>26</v>
      </c>
      <c r="H28" s="9">
        <f t="shared" si="1"/>
        <v>104</v>
      </c>
      <c r="I28" s="5">
        <f t="shared" si="0"/>
        <v>104</v>
      </c>
      <c r="J28" s="11">
        <f t="shared" si="2"/>
        <v>0</v>
      </c>
    </row>
    <row r="29" spans="1:10" ht="25.5">
      <c r="A29" s="20" t="s">
        <v>21</v>
      </c>
      <c r="B29" s="12" t="s">
        <v>9</v>
      </c>
      <c r="C29" s="24">
        <v>23</v>
      </c>
      <c r="D29" s="20" t="s">
        <v>49</v>
      </c>
      <c r="E29" s="19" t="s">
        <v>23</v>
      </c>
      <c r="F29" s="22">
        <v>40</v>
      </c>
      <c r="G29" s="6">
        <v>2</v>
      </c>
      <c r="H29" s="9">
        <f t="shared" si="1"/>
        <v>80</v>
      </c>
      <c r="I29" s="5">
        <f t="shared" si="0"/>
        <v>80</v>
      </c>
      <c r="J29" s="11">
        <f t="shared" si="2"/>
        <v>0</v>
      </c>
    </row>
    <row r="30" spans="1:10" ht="25.5">
      <c r="A30" s="20" t="s">
        <v>21</v>
      </c>
      <c r="B30" s="12" t="s">
        <v>9</v>
      </c>
      <c r="C30" s="24">
        <v>24</v>
      </c>
      <c r="D30" s="20" t="s">
        <v>50</v>
      </c>
      <c r="E30" s="19" t="s">
        <v>23</v>
      </c>
      <c r="F30" s="22">
        <v>10</v>
      </c>
      <c r="G30" s="6">
        <v>2</v>
      </c>
      <c r="H30" s="9">
        <f t="shared" si="1"/>
        <v>20</v>
      </c>
      <c r="I30" s="5">
        <f t="shared" si="0"/>
        <v>20</v>
      </c>
      <c r="J30" s="11">
        <f t="shared" si="2"/>
        <v>0</v>
      </c>
    </row>
    <row r="31" spans="1:10" ht="25.5">
      <c r="A31" s="20" t="s">
        <v>21</v>
      </c>
      <c r="B31" s="12" t="s">
        <v>9</v>
      </c>
      <c r="C31" s="24">
        <v>25</v>
      </c>
      <c r="D31" s="20" t="s">
        <v>51</v>
      </c>
      <c r="E31" s="19" t="s">
        <v>23</v>
      </c>
      <c r="F31" s="22">
        <v>75</v>
      </c>
      <c r="G31" s="6">
        <v>1</v>
      </c>
      <c r="H31" s="9">
        <f t="shared" si="1"/>
        <v>75</v>
      </c>
      <c r="I31" s="5">
        <f t="shared" si="0"/>
        <v>75</v>
      </c>
      <c r="J31" s="11">
        <f t="shared" si="2"/>
        <v>0</v>
      </c>
    </row>
    <row r="32" spans="1:10" ht="25.5">
      <c r="A32" s="20" t="s">
        <v>21</v>
      </c>
      <c r="B32" s="12" t="s">
        <v>9</v>
      </c>
      <c r="C32" s="24">
        <v>26</v>
      </c>
      <c r="D32" s="20" t="s">
        <v>52</v>
      </c>
      <c r="E32" s="19" t="s">
        <v>23</v>
      </c>
      <c r="F32" s="22">
        <v>45</v>
      </c>
      <c r="G32" s="6">
        <v>1</v>
      </c>
      <c r="H32" s="9">
        <f t="shared" si="1"/>
        <v>45</v>
      </c>
      <c r="I32" s="5">
        <f t="shared" si="0"/>
        <v>45</v>
      </c>
      <c r="J32" s="11">
        <f t="shared" si="2"/>
        <v>0</v>
      </c>
    </row>
    <row r="33" spans="1:10" ht="25.5">
      <c r="A33" s="20" t="s">
        <v>21</v>
      </c>
      <c r="B33" s="12" t="s">
        <v>9</v>
      </c>
      <c r="C33" s="24">
        <v>27</v>
      </c>
      <c r="D33" s="20" t="s">
        <v>53</v>
      </c>
      <c r="E33" s="19" t="s">
        <v>54</v>
      </c>
      <c r="F33" s="22">
        <v>80</v>
      </c>
      <c r="G33" s="6">
        <v>1</v>
      </c>
      <c r="H33" s="9">
        <f t="shared" si="1"/>
        <v>80</v>
      </c>
      <c r="I33" s="5">
        <f t="shared" si="0"/>
        <v>80</v>
      </c>
      <c r="J33" s="11">
        <f t="shared" si="2"/>
        <v>0</v>
      </c>
    </row>
    <row r="34" spans="1:10" ht="38.25">
      <c r="A34" s="20" t="s">
        <v>21</v>
      </c>
      <c r="B34" s="12" t="s">
        <v>9</v>
      </c>
      <c r="C34" s="24">
        <v>28</v>
      </c>
      <c r="D34" s="20" t="s">
        <v>55</v>
      </c>
      <c r="E34" s="19" t="s">
        <v>23</v>
      </c>
      <c r="F34" s="5">
        <v>250</v>
      </c>
      <c r="G34" s="6">
        <v>1</v>
      </c>
      <c r="H34" s="9">
        <f t="shared" si="1"/>
        <v>250</v>
      </c>
      <c r="I34" s="5">
        <f t="shared" si="0"/>
        <v>250</v>
      </c>
      <c r="J34" s="11">
        <f t="shared" si="2"/>
        <v>0</v>
      </c>
    </row>
    <row r="35" spans="1:10" ht="38.25">
      <c r="A35" s="20" t="s">
        <v>21</v>
      </c>
      <c r="B35" s="12" t="s">
        <v>9</v>
      </c>
      <c r="C35" s="24">
        <v>29</v>
      </c>
      <c r="D35" s="20" t="s">
        <v>57</v>
      </c>
      <c r="E35" s="19" t="s">
        <v>23</v>
      </c>
      <c r="F35" s="5">
        <v>2350</v>
      </c>
      <c r="G35" s="6">
        <v>1</v>
      </c>
      <c r="H35" s="9">
        <f t="shared" si="1"/>
        <v>2350</v>
      </c>
      <c r="I35" s="5">
        <f t="shared" si="0"/>
        <v>2350</v>
      </c>
      <c r="J35" s="11">
        <f t="shared" si="2"/>
        <v>0</v>
      </c>
    </row>
    <row r="36" spans="1:10" ht="38.25">
      <c r="A36" s="20" t="s">
        <v>58</v>
      </c>
      <c r="B36" s="20" t="s">
        <v>20</v>
      </c>
      <c r="C36" s="24">
        <v>30</v>
      </c>
      <c r="D36" s="20" t="s">
        <v>60</v>
      </c>
      <c r="E36" s="19" t="s">
        <v>23</v>
      </c>
      <c r="F36" s="5">
        <v>1004.4</v>
      </c>
      <c r="G36" s="6">
        <v>1</v>
      </c>
      <c r="H36" s="9">
        <f t="shared" si="1"/>
        <v>1004.4</v>
      </c>
      <c r="I36" s="5">
        <v>1004.4</v>
      </c>
      <c r="J36" s="11">
        <f t="shared" si="2"/>
        <v>0</v>
      </c>
    </row>
    <row r="37" spans="1:10" ht="38.25">
      <c r="A37" s="20" t="s">
        <v>59</v>
      </c>
      <c r="B37" s="20" t="s">
        <v>20</v>
      </c>
      <c r="C37" s="24">
        <v>31</v>
      </c>
      <c r="D37" s="20" t="s">
        <v>61</v>
      </c>
      <c r="E37" s="19" t="s">
        <v>23</v>
      </c>
      <c r="F37" s="5">
        <v>3348</v>
      </c>
      <c r="G37" s="6">
        <v>1</v>
      </c>
      <c r="H37" s="9">
        <f t="shared" si="1"/>
        <v>3348</v>
      </c>
      <c r="I37" s="5">
        <f t="shared" si="0"/>
        <v>3348</v>
      </c>
      <c r="J37" s="11">
        <f t="shared" si="2"/>
        <v>0</v>
      </c>
    </row>
    <row r="38" spans="1:10" ht="12.75">
      <c r="A38" s="23"/>
      <c r="B38" s="13"/>
      <c r="C38" s="7" t="s">
        <v>3</v>
      </c>
      <c r="D38" s="13"/>
      <c r="E38" s="8"/>
      <c r="F38" s="9"/>
      <c r="G38" s="10"/>
      <c r="H38" s="9">
        <f>SUM(H3:H37)</f>
        <v>144557.9</v>
      </c>
      <c r="I38" s="9">
        <f>SUM(I3:I37)</f>
        <v>144557.9</v>
      </c>
      <c r="J38" s="9">
        <f>SUM(J3:J37)</f>
        <v>0</v>
      </c>
    </row>
    <row r="42" spans="1:2" ht="15.75">
      <c r="A42" s="34" t="s">
        <v>62</v>
      </c>
      <c r="B42" s="35"/>
    </row>
    <row r="43" spans="1:2" ht="12.75">
      <c r="A43"/>
      <c r="B43" s="4"/>
    </row>
    <row r="44" spans="1:3" ht="25.5">
      <c r="A44" s="36" t="s">
        <v>63</v>
      </c>
      <c r="B44" s="37">
        <v>0.95</v>
      </c>
      <c r="C44" s="32"/>
    </row>
    <row r="45" spans="1:3" ht="25.5">
      <c r="A45" s="36" t="s">
        <v>14</v>
      </c>
      <c r="B45" s="38">
        <f>I38</f>
        <v>144557.9</v>
      </c>
      <c r="C45" s="32"/>
    </row>
    <row r="46" spans="1:3" ht="12.75">
      <c r="A46" s="36" t="s">
        <v>64</v>
      </c>
      <c r="B46" s="38">
        <f>B44*B45</f>
        <v>137330.00499999998</v>
      </c>
      <c r="C46" s="32"/>
    </row>
    <row r="47" spans="1:3" ht="12.75">
      <c r="A47" s="33"/>
      <c r="B47" s="33"/>
      <c r="C47" s="32"/>
    </row>
  </sheetData>
  <sheetProtection/>
  <autoFilter ref="A1:J17"/>
  <mergeCells count="5">
    <mergeCell ref="C1:C2"/>
    <mergeCell ref="A1:A2"/>
    <mergeCell ref="B1:B2"/>
    <mergeCell ref="D1:D2"/>
    <mergeCell ref="E1:E2"/>
  </mergeCells>
  <conditionalFormatting sqref="I3:I16">
    <cfRule type="cellIs" priority="4" dxfId="0" operator="greaterThan" stopIfTrue="1">
      <formula>$H3</formula>
    </cfRule>
  </conditionalFormatting>
  <dataValidations count="1">
    <dataValidation type="list" allowBlank="1" showInputMessage="1" showErrorMessage="1" prompt="Vyberte názov zo zoznamu" error="Musíte si vybrať názov zo zoznamu." sqref="B3:C16">
      <formula1>podpolozka</formula1>
    </dataValidation>
  </dataValidations>
  <printOptions/>
  <pageMargins left="0.7480314960629921" right="0.7480314960629921" top="0.984251968503937" bottom="0.5905511811023623" header="0.5118110236220472" footer="0.5118110236220472"/>
  <pageSetup fitToHeight="13" fitToWidth="1" horizontalDpi="200" verticalDpi="200" orientation="landscape" paperSize="9" r:id="rId1"/>
  <headerFooter alignWithMargins="0">
    <oddHeader>&amp;RPríloha č. 5 Zmluvy o poskytnutí NFP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="160" zoomScaleNormal="115" zoomScaleSheetLayoutView="160" zoomScalePageLayoutView="0" workbookViewId="0" topLeftCell="A1">
      <selection activeCell="A3" sqref="A3"/>
    </sheetView>
  </sheetViews>
  <sheetFormatPr defaultColWidth="9.140625" defaultRowHeight="12.75"/>
  <cols>
    <col min="1" max="1" width="68.7109375" style="14" bestFit="1" customWidth="1"/>
    <col min="2" max="2" width="14.7109375" style="14" bestFit="1" customWidth="1"/>
    <col min="3" max="16384" width="9.140625" style="14" customWidth="1"/>
  </cols>
  <sheetData>
    <row r="1" spans="1:2" ht="12.75">
      <c r="A1" s="14" t="s">
        <v>5</v>
      </c>
      <c r="B1" s="14" t="s">
        <v>10</v>
      </c>
    </row>
    <row r="2" spans="1:2" ht="12.75">
      <c r="A2" s="15" t="s">
        <v>18</v>
      </c>
      <c r="B2" s="16">
        <v>50</v>
      </c>
    </row>
    <row r="3" spans="1:2" ht="12.75">
      <c r="A3" s="15" t="s">
        <v>20</v>
      </c>
      <c r="B3" s="16">
        <v>50</v>
      </c>
    </row>
    <row r="4" spans="1:2" ht="12.75">
      <c r="A4" s="15" t="s">
        <v>19</v>
      </c>
      <c r="B4" s="16">
        <v>50</v>
      </c>
    </row>
    <row r="5" spans="1:2" ht="12.75">
      <c r="A5" s="15" t="s">
        <v>8</v>
      </c>
      <c r="B5" s="17" t="s">
        <v>16</v>
      </c>
    </row>
    <row r="6" spans="1:2" ht="12.75">
      <c r="A6" s="15" t="s">
        <v>9</v>
      </c>
      <c r="B6" s="17" t="s">
        <v>17</v>
      </c>
    </row>
    <row r="7" spans="1:2" ht="12.75">
      <c r="A7" s="15" t="s">
        <v>12</v>
      </c>
      <c r="B7" s="18"/>
    </row>
    <row r="8" spans="1:2" ht="12.75">
      <c r="A8" s="2"/>
      <c r="B8" s="2"/>
    </row>
    <row r="9" spans="1:2" ht="12.75">
      <c r="A9" s="2"/>
      <c r="B9" s="2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7.8515625" style="0" customWidth="1"/>
    <col min="2" max="2" width="18.28125" style="0" bestFit="1" customWidth="1"/>
    <col min="3" max="3" width="22.8515625" style="0" bestFit="1" customWidth="1"/>
    <col min="4" max="4" width="41.57421875" style="0" bestFit="1" customWidth="1"/>
    <col min="5" max="5" width="5.140625" style="0" customWidth="1"/>
    <col min="6" max="6" width="12.57421875" style="0" customWidth="1"/>
    <col min="7" max="7" width="9.421875" style="0" bestFit="1" customWidth="1"/>
    <col min="8" max="8" width="11.421875" style="0" customWidth="1"/>
    <col min="9" max="10" width="13.00390625" style="0" customWidth="1"/>
  </cols>
  <sheetData>
    <row r="1" spans="1:10" ht="25.5">
      <c r="A1" s="25" t="s">
        <v>4</v>
      </c>
      <c r="B1" s="26" t="s">
        <v>0</v>
      </c>
      <c r="C1" s="26" t="s">
        <v>6</v>
      </c>
      <c r="D1" s="26" t="s">
        <v>7</v>
      </c>
      <c r="E1" s="25" t="s">
        <v>1</v>
      </c>
      <c r="F1" s="26" t="s">
        <v>13</v>
      </c>
      <c r="G1" s="27" t="s">
        <v>2</v>
      </c>
      <c r="H1" s="26" t="s">
        <v>3</v>
      </c>
      <c r="I1" s="26" t="s">
        <v>14</v>
      </c>
      <c r="J1" s="26" t="s">
        <v>15</v>
      </c>
    </row>
    <row r="2" spans="1:10" ht="12.75">
      <c r="A2" s="28"/>
      <c r="B2" s="29"/>
      <c r="C2" s="39"/>
      <c r="D2" s="29"/>
      <c r="E2" s="28"/>
      <c r="F2" s="30" t="s">
        <v>11</v>
      </c>
      <c r="G2" s="31"/>
      <c r="H2" s="30" t="s">
        <v>11</v>
      </c>
      <c r="I2" s="30" t="s">
        <v>11</v>
      </c>
      <c r="J2" s="30" t="s">
        <v>11</v>
      </c>
    </row>
    <row r="3" spans="1:10" ht="51">
      <c r="A3" s="40">
        <v>1</v>
      </c>
      <c r="B3" s="41" t="s">
        <v>65</v>
      </c>
      <c r="C3" s="41" t="s">
        <v>20</v>
      </c>
      <c r="D3" s="19" t="s">
        <v>58</v>
      </c>
      <c r="E3" s="19" t="s">
        <v>23</v>
      </c>
      <c r="F3" s="42">
        <v>1683</v>
      </c>
      <c r="G3" s="43">
        <v>1</v>
      </c>
      <c r="H3" s="9">
        <f>F3*G3</f>
        <v>1683</v>
      </c>
      <c r="I3" s="5">
        <f>H3-J3</f>
        <v>1683</v>
      </c>
      <c r="J3" s="11">
        <v>0</v>
      </c>
    </row>
    <row r="4" spans="1:10" ht="51">
      <c r="A4" s="40">
        <v>2</v>
      </c>
      <c r="B4" s="41" t="s">
        <v>65</v>
      </c>
      <c r="C4" s="41" t="s">
        <v>9</v>
      </c>
      <c r="D4" s="19" t="s">
        <v>66</v>
      </c>
      <c r="E4" s="40" t="s">
        <v>23</v>
      </c>
      <c r="F4" s="5">
        <v>22.8</v>
      </c>
      <c r="G4" s="6">
        <v>153</v>
      </c>
      <c r="H4" s="9">
        <f aca="true" t="shared" si="0" ref="H4:H21">F4*G4</f>
        <v>3488.4</v>
      </c>
      <c r="I4" s="5">
        <f aca="true" t="shared" si="1" ref="I4:I21">H4-J4</f>
        <v>1790.1000000000001</v>
      </c>
      <c r="J4" s="11">
        <v>1698.3</v>
      </c>
    </row>
    <row r="5" spans="1:10" ht="28.5" customHeight="1">
      <c r="A5" s="40">
        <v>3</v>
      </c>
      <c r="B5" s="41" t="s">
        <v>65</v>
      </c>
      <c r="C5" s="41" t="s">
        <v>9</v>
      </c>
      <c r="D5" s="19" t="s">
        <v>67</v>
      </c>
      <c r="E5" s="40" t="s">
        <v>23</v>
      </c>
      <c r="F5" s="5">
        <v>19</v>
      </c>
      <c r="G5" s="6">
        <v>153</v>
      </c>
      <c r="H5" s="9">
        <f t="shared" si="0"/>
        <v>2907</v>
      </c>
      <c r="I5" s="5">
        <f t="shared" si="1"/>
        <v>1606.5</v>
      </c>
      <c r="J5" s="11">
        <v>1300.5</v>
      </c>
    </row>
    <row r="6" spans="1:10" ht="51">
      <c r="A6" s="40">
        <v>4</v>
      </c>
      <c r="B6" s="41" t="s">
        <v>65</v>
      </c>
      <c r="C6" s="41" t="s">
        <v>9</v>
      </c>
      <c r="D6" s="19" t="s">
        <v>68</v>
      </c>
      <c r="E6" s="40" t="s">
        <v>42</v>
      </c>
      <c r="F6" s="5">
        <v>0.95</v>
      </c>
      <c r="G6" s="6">
        <v>1600</v>
      </c>
      <c r="H6" s="9">
        <f t="shared" si="0"/>
        <v>1520</v>
      </c>
      <c r="I6" s="5">
        <f t="shared" si="1"/>
        <v>1520</v>
      </c>
      <c r="J6" s="11">
        <v>0</v>
      </c>
    </row>
    <row r="7" spans="1:10" ht="51">
      <c r="A7" s="40">
        <v>5</v>
      </c>
      <c r="B7" s="41" t="s">
        <v>65</v>
      </c>
      <c r="C7" s="41" t="s">
        <v>9</v>
      </c>
      <c r="D7" s="20" t="s">
        <v>69</v>
      </c>
      <c r="E7" s="40" t="s">
        <v>42</v>
      </c>
      <c r="F7" s="5">
        <v>39</v>
      </c>
      <c r="G7" s="6">
        <v>25</v>
      </c>
      <c r="H7" s="9">
        <f t="shared" si="0"/>
        <v>975</v>
      </c>
      <c r="I7" s="5">
        <f t="shared" si="1"/>
        <v>292.5</v>
      </c>
      <c r="J7" s="11">
        <v>682.5</v>
      </c>
    </row>
    <row r="8" spans="1:10" ht="26.25" customHeight="1">
      <c r="A8" s="40">
        <v>6</v>
      </c>
      <c r="B8" s="41" t="s">
        <v>65</v>
      </c>
      <c r="C8" s="41" t="s">
        <v>9</v>
      </c>
      <c r="D8" s="44" t="s">
        <v>70</v>
      </c>
      <c r="E8" s="40" t="s">
        <v>23</v>
      </c>
      <c r="F8" s="22">
        <v>0.75</v>
      </c>
      <c r="G8" s="6">
        <v>1224</v>
      </c>
      <c r="H8" s="9">
        <f t="shared" si="0"/>
        <v>918</v>
      </c>
      <c r="I8" s="5">
        <f t="shared" si="1"/>
        <v>918</v>
      </c>
      <c r="J8" s="11">
        <v>0</v>
      </c>
    </row>
    <row r="9" spans="1:10" ht="51">
      <c r="A9" s="40">
        <v>7</v>
      </c>
      <c r="B9" s="41" t="s">
        <v>65</v>
      </c>
      <c r="C9" s="41" t="s">
        <v>9</v>
      </c>
      <c r="D9" s="20" t="s">
        <v>71</v>
      </c>
      <c r="E9" s="19" t="s">
        <v>72</v>
      </c>
      <c r="F9" s="5">
        <v>34</v>
      </c>
      <c r="G9" s="6">
        <v>160</v>
      </c>
      <c r="H9" s="9">
        <f t="shared" si="0"/>
        <v>5440</v>
      </c>
      <c r="I9" s="5">
        <f t="shared" si="1"/>
        <v>5202</v>
      </c>
      <c r="J9" s="11">
        <v>238</v>
      </c>
    </row>
    <row r="10" spans="1:10" ht="51">
      <c r="A10" s="40">
        <v>8</v>
      </c>
      <c r="B10" s="41" t="s">
        <v>65</v>
      </c>
      <c r="C10" s="41" t="s">
        <v>9</v>
      </c>
      <c r="D10" s="20" t="s">
        <v>73</v>
      </c>
      <c r="E10" s="19" t="s">
        <v>72</v>
      </c>
      <c r="F10" s="5">
        <v>34</v>
      </c>
      <c r="G10" s="6">
        <v>120</v>
      </c>
      <c r="H10" s="9">
        <f t="shared" si="0"/>
        <v>4080</v>
      </c>
      <c r="I10" s="5">
        <f t="shared" si="1"/>
        <v>0</v>
      </c>
      <c r="J10" s="11">
        <v>4080</v>
      </c>
    </row>
    <row r="11" spans="1:10" ht="51">
      <c r="A11" s="40">
        <v>9</v>
      </c>
      <c r="B11" s="41" t="s">
        <v>65</v>
      </c>
      <c r="C11" s="41" t="s">
        <v>9</v>
      </c>
      <c r="D11" s="45" t="s">
        <v>74</v>
      </c>
      <c r="E11" s="40" t="s">
        <v>23</v>
      </c>
      <c r="F11" s="5">
        <v>0.79</v>
      </c>
      <c r="G11" s="6">
        <v>1224</v>
      </c>
      <c r="H11" s="9">
        <f t="shared" si="0"/>
        <v>966.96</v>
      </c>
      <c r="I11" s="5">
        <f t="shared" si="1"/>
        <v>966.96</v>
      </c>
      <c r="J11" s="11">
        <v>0</v>
      </c>
    </row>
    <row r="12" spans="1:10" ht="26.25" customHeight="1">
      <c r="A12" s="40">
        <v>10</v>
      </c>
      <c r="B12" s="41" t="s">
        <v>65</v>
      </c>
      <c r="C12" s="41" t="s">
        <v>9</v>
      </c>
      <c r="D12" s="19" t="s">
        <v>75</v>
      </c>
      <c r="E12" s="19" t="s">
        <v>42</v>
      </c>
      <c r="F12" s="22">
        <v>0.95</v>
      </c>
      <c r="G12" s="6">
        <v>1560</v>
      </c>
      <c r="H12" s="9">
        <f t="shared" si="0"/>
        <v>1482</v>
      </c>
      <c r="I12" s="5">
        <f t="shared" si="1"/>
        <v>1482</v>
      </c>
      <c r="J12" s="11">
        <v>0</v>
      </c>
    </row>
    <row r="13" spans="1:10" ht="28.5" customHeight="1">
      <c r="A13" s="40">
        <v>11</v>
      </c>
      <c r="B13" s="41" t="s">
        <v>65</v>
      </c>
      <c r="C13" s="41" t="s">
        <v>9</v>
      </c>
      <c r="D13" s="45" t="s">
        <v>76</v>
      </c>
      <c r="E13" s="40" t="s">
        <v>23</v>
      </c>
      <c r="F13" s="5">
        <v>3.2</v>
      </c>
      <c r="G13" s="6">
        <v>1224</v>
      </c>
      <c r="H13" s="9">
        <f t="shared" si="0"/>
        <v>3916.8</v>
      </c>
      <c r="I13" s="5">
        <f t="shared" si="1"/>
        <v>3916.8</v>
      </c>
      <c r="J13" s="11">
        <v>0</v>
      </c>
    </row>
    <row r="14" spans="1:10" ht="51">
      <c r="A14" s="40">
        <v>12</v>
      </c>
      <c r="B14" s="41" t="s">
        <v>65</v>
      </c>
      <c r="C14" s="41" t="s">
        <v>9</v>
      </c>
      <c r="D14" s="20" t="s">
        <v>77</v>
      </c>
      <c r="E14" s="40" t="s">
        <v>23</v>
      </c>
      <c r="F14" s="5">
        <v>1500</v>
      </c>
      <c r="G14" s="6">
        <v>1</v>
      </c>
      <c r="H14" s="9">
        <f t="shared" si="0"/>
        <v>1500</v>
      </c>
      <c r="I14" s="5">
        <f t="shared" si="1"/>
        <v>459</v>
      </c>
      <c r="J14" s="11">
        <v>1041</v>
      </c>
    </row>
    <row r="15" spans="1:10" ht="51">
      <c r="A15" s="40">
        <v>13</v>
      </c>
      <c r="B15" s="41" t="s">
        <v>65</v>
      </c>
      <c r="C15" s="41" t="s">
        <v>9</v>
      </c>
      <c r="D15" s="20" t="s">
        <v>78</v>
      </c>
      <c r="E15" s="40" t="s">
        <v>72</v>
      </c>
      <c r="F15" s="5">
        <v>30</v>
      </c>
      <c r="G15" s="6">
        <v>50</v>
      </c>
      <c r="H15" s="9">
        <f t="shared" si="0"/>
        <v>1500</v>
      </c>
      <c r="I15" s="5">
        <f t="shared" si="1"/>
        <v>1500</v>
      </c>
      <c r="J15" s="11">
        <v>0</v>
      </c>
    </row>
    <row r="16" spans="1:10" ht="51">
      <c r="A16" s="40">
        <v>14</v>
      </c>
      <c r="B16" s="41" t="s">
        <v>65</v>
      </c>
      <c r="C16" s="41" t="s">
        <v>9</v>
      </c>
      <c r="D16" s="20" t="s">
        <v>79</v>
      </c>
      <c r="E16" s="40" t="s">
        <v>23</v>
      </c>
      <c r="F16" s="5">
        <v>549</v>
      </c>
      <c r="G16" s="6">
        <v>56</v>
      </c>
      <c r="H16" s="9">
        <f t="shared" si="0"/>
        <v>30744</v>
      </c>
      <c r="I16" s="5">
        <f t="shared" si="1"/>
        <v>30744</v>
      </c>
      <c r="J16" s="11">
        <v>0</v>
      </c>
    </row>
    <row r="17" spans="1:10" ht="51">
      <c r="A17" s="40">
        <v>15</v>
      </c>
      <c r="B17" s="41" t="s">
        <v>65</v>
      </c>
      <c r="C17" s="41" t="s">
        <v>9</v>
      </c>
      <c r="D17" s="20" t="s">
        <v>80</v>
      </c>
      <c r="E17" s="19" t="s">
        <v>23</v>
      </c>
      <c r="F17" s="5">
        <v>549</v>
      </c>
      <c r="G17" s="6">
        <v>37</v>
      </c>
      <c r="H17" s="9">
        <f t="shared" si="0"/>
        <v>20313</v>
      </c>
      <c r="I17" s="5">
        <f t="shared" si="1"/>
        <v>20313</v>
      </c>
      <c r="J17" s="11">
        <v>0</v>
      </c>
    </row>
    <row r="18" spans="1:10" ht="51">
      <c r="A18" s="40">
        <v>16</v>
      </c>
      <c r="B18" s="41" t="s">
        <v>65</v>
      </c>
      <c r="C18" s="41" t="s">
        <v>9</v>
      </c>
      <c r="D18" s="20" t="s">
        <v>81</v>
      </c>
      <c r="E18" s="40" t="s">
        <v>23</v>
      </c>
      <c r="F18" s="5">
        <v>540</v>
      </c>
      <c r="G18" s="6">
        <v>60</v>
      </c>
      <c r="H18" s="9">
        <f t="shared" si="0"/>
        <v>32400</v>
      </c>
      <c r="I18" s="5">
        <f t="shared" si="1"/>
        <v>32400</v>
      </c>
      <c r="J18" s="11">
        <v>0</v>
      </c>
    </row>
    <row r="19" spans="1:10" ht="51">
      <c r="A19" s="40">
        <v>17</v>
      </c>
      <c r="B19" s="41" t="s">
        <v>65</v>
      </c>
      <c r="C19" s="41" t="s">
        <v>9</v>
      </c>
      <c r="D19" s="20" t="s">
        <v>82</v>
      </c>
      <c r="E19" s="19" t="s">
        <v>42</v>
      </c>
      <c r="F19" s="5">
        <v>0.72</v>
      </c>
      <c r="G19" s="6">
        <v>1600</v>
      </c>
      <c r="H19" s="9">
        <f t="shared" si="0"/>
        <v>1152</v>
      </c>
      <c r="I19" s="5">
        <f t="shared" si="1"/>
        <v>1152</v>
      </c>
      <c r="J19" s="11">
        <v>0</v>
      </c>
    </row>
    <row r="20" spans="1:10" ht="51">
      <c r="A20" s="40">
        <v>18</v>
      </c>
      <c r="B20" s="41" t="s">
        <v>65</v>
      </c>
      <c r="C20" s="41" t="s">
        <v>9</v>
      </c>
      <c r="D20" s="20" t="s">
        <v>83</v>
      </c>
      <c r="E20" s="40" t="s">
        <v>23</v>
      </c>
      <c r="F20" s="5">
        <v>89</v>
      </c>
      <c r="G20" s="6">
        <v>25</v>
      </c>
      <c r="H20" s="9">
        <f t="shared" si="0"/>
        <v>2225</v>
      </c>
      <c r="I20" s="5">
        <f t="shared" si="1"/>
        <v>2225</v>
      </c>
      <c r="J20" s="11">
        <v>0</v>
      </c>
    </row>
    <row r="21" spans="1:10" ht="51">
      <c r="A21" s="40">
        <v>36</v>
      </c>
      <c r="B21" s="41" t="s">
        <v>65</v>
      </c>
      <c r="C21" s="41" t="s">
        <v>20</v>
      </c>
      <c r="D21" s="46" t="s">
        <v>84</v>
      </c>
      <c r="E21" s="47" t="s">
        <v>85</v>
      </c>
      <c r="F21" s="42">
        <v>2907</v>
      </c>
      <c r="G21" s="47">
        <v>1</v>
      </c>
      <c r="H21" s="9">
        <f t="shared" si="0"/>
        <v>2907</v>
      </c>
      <c r="I21" s="5">
        <f t="shared" si="1"/>
        <v>2907</v>
      </c>
      <c r="J21" s="11">
        <v>0</v>
      </c>
    </row>
    <row r="22" spans="1:10" ht="12.75">
      <c r="A22" s="7" t="s">
        <v>3</v>
      </c>
      <c r="B22" s="13"/>
      <c r="C22" s="13"/>
      <c r="D22" s="13"/>
      <c r="E22" s="8"/>
      <c r="F22" s="9"/>
      <c r="G22" s="10"/>
      <c r="H22" s="9">
        <f>SUM(H3:H21)</f>
        <v>120118.16</v>
      </c>
      <c r="I22" s="9">
        <f>SUM(I3:I21)</f>
        <v>111077.86</v>
      </c>
      <c r="J22" s="9">
        <f>SUM(J3:J21)</f>
        <v>9040.3</v>
      </c>
    </row>
    <row r="29" spans="2:4" ht="15.75">
      <c r="B29" s="52" t="s">
        <v>62</v>
      </c>
      <c r="D29" s="50"/>
    </row>
    <row r="30" spans="3:4" ht="15">
      <c r="C30" s="4"/>
      <c r="D30" s="50"/>
    </row>
    <row r="31" spans="2:4" ht="25.5">
      <c r="B31" s="53" t="s">
        <v>63</v>
      </c>
      <c r="C31" s="54">
        <v>0.95</v>
      </c>
      <c r="D31" s="51"/>
    </row>
    <row r="32" spans="2:4" ht="25.5">
      <c r="B32" s="53" t="s">
        <v>14</v>
      </c>
      <c r="C32" s="9">
        <v>111077.86</v>
      </c>
      <c r="D32" s="51"/>
    </row>
    <row r="33" spans="2:4" ht="15">
      <c r="B33" s="53" t="s">
        <v>64</v>
      </c>
      <c r="C33" s="38">
        <f>(C32/100)*95</f>
        <v>105523.967</v>
      </c>
      <c r="D33" s="51"/>
    </row>
    <row r="34" spans="2:4" ht="15">
      <c r="B34" s="48"/>
      <c r="C34" s="49"/>
      <c r="D34" s="51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Sivcova Zuzana</dc:creator>
  <cp:keywords/>
  <dc:description/>
  <cp:lastModifiedBy>HORNÍKOVÁ Anna</cp:lastModifiedBy>
  <cp:lastPrinted>2015-08-25T10:02:28Z</cp:lastPrinted>
  <dcterms:created xsi:type="dcterms:W3CDTF">2008-03-09T15:18:27Z</dcterms:created>
  <dcterms:modified xsi:type="dcterms:W3CDTF">2016-07-18T11:54:59Z</dcterms:modified>
  <cp:category/>
  <cp:version/>
  <cp:contentType/>
  <cp:contentStatus/>
</cp:coreProperties>
</file>